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ianotti\Desktop\consulenze\"/>
    </mc:Choice>
  </mc:AlternateContent>
  <xr:revisionPtr revIDLastSave="0" documentId="13_ncr:1_{6F9FAC3B-D8FF-45E5-8EA5-E40B18604975}" xr6:coauthVersionLast="36" xr6:coauthVersionMax="36" xr10:uidLastSave="{00000000-0000-0000-0000-000000000000}"/>
  <bookViews>
    <workbookView xWindow="0" yWindow="0" windowWidth="20160" windowHeight="8130" xr2:uid="{00000000-000D-0000-FFFF-FFFF00000000}"/>
  </bookViews>
  <sheets>
    <sheet name="al 31-12-201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1" i="1" l="1"/>
  <c r="F13" i="1" s="1"/>
  <c r="F14" i="1" s="1"/>
  <c r="E11" i="1"/>
  <c r="G22" i="1"/>
  <c r="F22" i="1"/>
  <c r="G12" i="1"/>
  <c r="F12" i="1" s="1"/>
  <c r="G8" i="1"/>
  <c r="G25" i="1"/>
  <c r="G10" i="1" l="1"/>
  <c r="G13" i="1"/>
  <c r="G7" i="1"/>
  <c r="G4" i="1" l="1"/>
  <c r="G5" i="1"/>
  <c r="G6" i="1"/>
  <c r="G16" i="1"/>
  <c r="G15" i="1"/>
  <c r="G9" i="1"/>
  <c r="G18" i="1"/>
  <c r="G11" i="1"/>
  <c r="G17" i="1" l="1"/>
</calcChain>
</file>

<file path=xl/sharedStrings.xml><?xml version="1.0" encoding="utf-8"?>
<sst xmlns="http://schemas.openxmlformats.org/spreadsheetml/2006/main" count="150" uniqueCount="58">
  <si>
    <t>Studio legale Lca</t>
  </si>
  <si>
    <t>Attività giudiziale Ligurcapital/Precetti Spa</t>
  </si>
  <si>
    <t>In corso</t>
  </si>
  <si>
    <t>Determinabile a consuntivo</t>
  </si>
  <si>
    <t>Attività giudiziale Ligurcapital/Schiffini Enrico</t>
  </si>
  <si>
    <t>Attività giudiziale Ligurcapital/Oregon Group e Oregon Italia</t>
  </si>
  <si>
    <t>Attività giudiziale Ligurcapital/Ga Spa, Desiata e Pesce</t>
  </si>
  <si>
    <t>Attività giudiziale Ligurcapital/Rent Italia</t>
  </si>
  <si>
    <t>Attività giudiziale Ligurcapital /Soci Valtrebbia</t>
  </si>
  <si>
    <t>Attività giudiziale Ligurcapital/RGMD Spa</t>
  </si>
  <si>
    <t>Studio Legale Alberti</t>
  </si>
  <si>
    <t>Attività giudiziale Ligurcapital/Siel e ATS</t>
  </si>
  <si>
    <t>Attività giudiziale Ligurcapital/Face</t>
  </si>
  <si>
    <t>Titolare incarico</t>
  </si>
  <si>
    <t>Data incarico</t>
  </si>
  <si>
    <t>Cv</t>
  </si>
  <si>
    <t>Oggetto incarico</t>
  </si>
  <si>
    <t>Durata incarico</t>
  </si>
  <si>
    <t>Malaspina Giacinto</t>
  </si>
  <si>
    <t>monitoraggio  fondi</t>
  </si>
  <si>
    <t>Avv.to Andrea Rosso</t>
  </si>
  <si>
    <t>Avv.to Riccardo Caprara</t>
  </si>
  <si>
    <t>Vittorio Zoli</t>
  </si>
  <si>
    <t>Studio legale Baldi</t>
  </si>
  <si>
    <t>Redazione parere fondo POR</t>
  </si>
  <si>
    <t>Attività giudiziale Ligurcapital/Ghea e Nastri</t>
  </si>
  <si>
    <t>in corso</t>
  </si>
  <si>
    <t>attività investigativa  per recupero credito</t>
  </si>
  <si>
    <t xml:space="preserve">attività investigativa per recupero credito </t>
  </si>
  <si>
    <t>Fallimento Arredo Porto Spa</t>
  </si>
  <si>
    <t>www.lcalex.it</t>
  </si>
  <si>
    <t>www.studiolegalealbertiassociati.com</t>
  </si>
  <si>
    <t>Atti per attività giudiziale Ligurcapital/Viglietti</t>
  </si>
  <si>
    <t>Atti per attività giudiziale Ligurcapital/Ghea</t>
  </si>
  <si>
    <t>contenzioso vs Vodafone</t>
  </si>
  <si>
    <t xml:space="preserve">Compenso </t>
  </si>
  <si>
    <t>http://www.notaicapaccioniezinni.it</t>
  </si>
  <si>
    <t>www.studiobaldi.it</t>
  </si>
  <si>
    <t>n.d.</t>
  </si>
  <si>
    <t xml:space="preserve"> </t>
  </si>
  <si>
    <t>Notaio Germano Zinni</t>
  </si>
  <si>
    <t>Ante D. Lgs. 97/2016</t>
  </si>
  <si>
    <t>PROCEDURA SEGUITA (colonna da aggiornarsi con decorrenza dal 23/12/2016)</t>
  </si>
  <si>
    <t>N. PARTECIPANTI A PROCEDURA (colonna da aggiornarsi con decorrenza dal 23/12/2016)</t>
  </si>
  <si>
    <t>consulenze ed incarichi senza cig</t>
  </si>
  <si>
    <t>Dott. Andrea Pelle</t>
  </si>
  <si>
    <t>Estimatore beni causa Desiata (nomina tribunale)</t>
  </si>
  <si>
    <t>nomina tribunale</t>
  </si>
  <si>
    <t>Attività giudiziale Ligurcapital/Bonetti</t>
  </si>
  <si>
    <t>Attività giudiziale Ligurcapital/rebora</t>
  </si>
  <si>
    <t>Esecusione vs Desiata</t>
  </si>
  <si>
    <t>Notaio Radaelli</t>
  </si>
  <si>
    <t>2014/2018</t>
  </si>
  <si>
    <t>2015/2018</t>
  </si>
  <si>
    <t>www.comune.ceriale.sv.it/servizi/funzioni/download.aspx?ID=731&amp;IDc=18458&amp;nomeFile=CVAvvAndreaRosso_12503_731.pdf</t>
  </si>
  <si>
    <t>Esecuzione vs Schiffini (designato da legale incaricato)</t>
  </si>
  <si>
    <t>aggiornamento al 31/12/2018</t>
  </si>
  <si>
    <t>liquidato al 31/12/2018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</si>
</sst>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58">
    <xf numFmtId="0" fontId="0" fillId="0" borderId="0" xfId="0"/>
    <xf numFmtId="0" fontId="0" fillId="2" borderId="0" xfId="0" applyFill="1" applyAlignment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7" fillId="2" borderId="0" xfId="0" applyFont="1" applyFill="1" applyAlignment="1"/>
    <xf numFmtId="165" fontId="0" fillId="2" borderId="0" xfId="1" applyNumberFormat="1" applyFont="1" applyFill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165" fontId="2" fillId="2" borderId="2" xfId="1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center" wrapText="1"/>
    </xf>
    <xf numFmtId="0" fontId="6" fillId="2" borderId="4" xfId="2" applyFont="1" applyFill="1" applyBorder="1" applyAlignment="1">
      <alignment wrapText="1"/>
    </xf>
    <xf numFmtId="0" fontId="4" fillId="2" borderId="4" xfId="0" applyFont="1" applyFill="1" applyBorder="1" applyAlignment="1">
      <alignment horizontal="left" wrapText="1"/>
    </xf>
    <xf numFmtId="165" fontId="4" fillId="2" borderId="4" xfId="1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left" wrapText="1"/>
    </xf>
    <xf numFmtId="14" fontId="4" fillId="2" borderId="2" xfId="0" applyNumberFormat="1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center" wrapText="1"/>
    </xf>
    <xf numFmtId="165" fontId="4" fillId="2" borderId="2" xfId="1" applyNumberFormat="1" applyFont="1" applyFill="1" applyBorder="1" applyAlignment="1">
      <alignment horizontal="center" wrapText="1"/>
    </xf>
    <xf numFmtId="14" fontId="4" fillId="2" borderId="4" xfId="0" applyNumberFormat="1" applyFont="1" applyFill="1" applyBorder="1" applyAlignment="1">
      <alignment horizontal="center" wrapText="1"/>
    </xf>
    <xf numFmtId="0" fontId="9" fillId="2" borderId="4" xfId="0" applyFont="1" applyFill="1" applyBorder="1" applyAlignment="1">
      <alignment wrapText="1"/>
    </xf>
    <xf numFmtId="165" fontId="4" fillId="2" borderId="4" xfId="0" applyNumberFormat="1" applyFont="1" applyFill="1" applyBorder="1" applyAlignment="1">
      <alignment horizontal="center" wrapText="1"/>
    </xf>
    <xf numFmtId="0" fontId="0" fillId="2" borderId="0" xfId="0" applyFill="1" applyAlignment="1">
      <alignment vertical="center"/>
    </xf>
    <xf numFmtId="0" fontId="4" fillId="2" borderId="4" xfId="0" applyFont="1" applyFill="1" applyBorder="1" applyAlignment="1">
      <alignment horizontal="right" wrapText="1"/>
    </xf>
    <xf numFmtId="165" fontId="4" fillId="2" borderId="4" xfId="1" applyNumberFormat="1" applyFont="1" applyFill="1" applyBorder="1" applyAlignment="1">
      <alignment horizontal="right" wrapText="1"/>
    </xf>
    <xf numFmtId="165" fontId="4" fillId="2" borderId="4" xfId="1" applyNumberFormat="1" applyFont="1" applyFill="1" applyBorder="1" applyAlignment="1">
      <alignment wrapText="1"/>
    </xf>
    <xf numFmtId="0" fontId="5" fillId="2" borderId="4" xfId="2" applyFill="1" applyBorder="1" applyAlignment="1">
      <alignment wrapText="1"/>
    </xf>
    <xf numFmtId="0" fontId="4" fillId="2" borderId="8" xfId="0" applyFont="1" applyFill="1" applyBorder="1" applyAlignment="1">
      <alignment horizontal="left" vertical="center" wrapText="1"/>
    </xf>
    <xf numFmtId="14" fontId="4" fillId="2" borderId="7" xfId="0" applyNumberFormat="1" applyFont="1" applyFill="1" applyBorder="1" applyAlignment="1">
      <alignment horizontal="center" vertical="center" wrapText="1"/>
    </xf>
    <xf numFmtId="0" fontId="6" fillId="2" borderId="7" xfId="2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right" vertical="center" wrapText="1"/>
    </xf>
    <xf numFmtId="165" fontId="4" fillId="2" borderId="7" xfId="1" applyNumberFormat="1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left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center" vertical="center" wrapText="1"/>
    </xf>
    <xf numFmtId="165" fontId="0" fillId="2" borderId="1" xfId="1" applyNumberFormat="1" applyFont="1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165" fontId="4" fillId="2" borderId="1" xfId="1" applyNumberFormat="1" applyFont="1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/>
    </xf>
    <xf numFmtId="0" fontId="5" fillId="2" borderId="2" xfId="2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0" fontId="6" fillId="2" borderId="1" xfId="2" applyFont="1" applyFill="1" applyBorder="1"/>
    <xf numFmtId="0" fontId="4" fillId="2" borderId="1" xfId="0" applyFont="1" applyFill="1" applyBorder="1" applyAlignment="1">
      <alignment horizontal="left"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right" vertical="center" wrapText="1"/>
    </xf>
    <xf numFmtId="165" fontId="4" fillId="2" borderId="2" xfId="1" applyNumberFormat="1" applyFont="1" applyFill="1" applyBorder="1" applyAlignment="1">
      <alignment horizontal="center" vertical="center" wrapText="1"/>
    </xf>
    <xf numFmtId="0" fontId="5" fillId="0" borderId="1" xfId="2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3">
    <cellStyle name="Collegamento ipertestuale" xfId="2" builtinId="8"/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lcalex.it/" TargetMode="External"/><Relationship Id="rId13" Type="http://schemas.openxmlformats.org/officeDocument/2006/relationships/hyperlink" Target="http://www.lcalex.it/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://www.studiobaldi.it/" TargetMode="External"/><Relationship Id="rId7" Type="http://schemas.openxmlformats.org/officeDocument/2006/relationships/hyperlink" Target="http://www.lcalex.it/" TargetMode="External"/><Relationship Id="rId12" Type="http://schemas.openxmlformats.org/officeDocument/2006/relationships/hyperlink" Target="http://www.lcalex.it/" TargetMode="External"/><Relationship Id="rId17" Type="http://schemas.openxmlformats.org/officeDocument/2006/relationships/hyperlink" Target="http://www.comune.ceriale.sv.it/servizi/funzioni/download.aspx?ID=731&amp;IDc=18458&amp;nomeFile=CVAvvAndreaRosso_12503_731.pdf" TargetMode="External"/><Relationship Id="rId2" Type="http://schemas.openxmlformats.org/officeDocument/2006/relationships/hyperlink" Target="http://www.studiolegalealbertiassociati.com/" TargetMode="External"/><Relationship Id="rId16" Type="http://schemas.openxmlformats.org/officeDocument/2006/relationships/hyperlink" Target="http://www.lcalex.it/" TargetMode="External"/><Relationship Id="rId1" Type="http://schemas.openxmlformats.org/officeDocument/2006/relationships/hyperlink" Target="http://www.lcalex.it/" TargetMode="External"/><Relationship Id="rId6" Type="http://schemas.openxmlformats.org/officeDocument/2006/relationships/hyperlink" Target="http://www.notaicapaccioniezinni.it/" TargetMode="External"/><Relationship Id="rId11" Type="http://schemas.openxmlformats.org/officeDocument/2006/relationships/hyperlink" Target="http://www.lcalex.it/" TargetMode="External"/><Relationship Id="rId5" Type="http://schemas.openxmlformats.org/officeDocument/2006/relationships/hyperlink" Target="http://www.studiolegalealbertiassociati.com/" TargetMode="External"/><Relationship Id="rId15" Type="http://schemas.openxmlformats.org/officeDocument/2006/relationships/hyperlink" Target="http://www.lcalex.it/" TargetMode="External"/><Relationship Id="rId10" Type="http://schemas.openxmlformats.org/officeDocument/2006/relationships/hyperlink" Target="http://www.lcalex.it/" TargetMode="External"/><Relationship Id="rId4" Type="http://schemas.openxmlformats.org/officeDocument/2006/relationships/hyperlink" Target="http://www.studiolegalealbertiassociati.com/" TargetMode="External"/><Relationship Id="rId9" Type="http://schemas.openxmlformats.org/officeDocument/2006/relationships/hyperlink" Target="http://www.lcalex.it/" TargetMode="External"/><Relationship Id="rId14" Type="http://schemas.openxmlformats.org/officeDocument/2006/relationships/hyperlink" Target="http://www.lcalex.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tabSelected="1" view="pageBreakPreview" zoomScale="87" zoomScaleNormal="100" zoomScaleSheetLayoutView="87" workbookViewId="0">
      <selection activeCell="L4" sqref="L4"/>
    </sheetView>
  </sheetViews>
  <sheetFormatPr defaultColWidth="8.85546875" defaultRowHeight="15" x14ac:dyDescent="0.25"/>
  <cols>
    <col min="1" max="1" width="24.42578125" style="2" customWidth="1"/>
    <col min="2" max="2" width="13.7109375" style="3" customWidth="1"/>
    <col min="3" max="3" width="21.7109375" style="4" customWidth="1"/>
    <col min="4" max="4" width="39.42578125" style="2" customWidth="1"/>
    <col min="5" max="5" width="12.140625" style="3" customWidth="1"/>
    <col min="6" max="6" width="18.28515625" style="3" customWidth="1"/>
    <col min="7" max="7" width="18.28515625" style="5" customWidth="1"/>
    <col min="8" max="8" width="13.140625" style="1" customWidth="1"/>
    <col min="9" max="9" width="13.28515625" style="1" customWidth="1"/>
    <col min="10" max="16384" width="8.85546875" style="1"/>
  </cols>
  <sheetData>
    <row r="1" spans="1:9" ht="19.5" thickBot="1" x14ac:dyDescent="0.35">
      <c r="A1" s="55" t="s">
        <v>44</v>
      </c>
      <c r="B1" s="56"/>
      <c r="C1" s="56"/>
      <c r="D1" s="56"/>
      <c r="E1" s="56"/>
      <c r="F1" s="56"/>
      <c r="G1" s="56"/>
      <c r="H1" s="56"/>
      <c r="I1" s="57"/>
    </row>
    <row r="2" spans="1:9" ht="15.75" thickBot="1" x14ac:dyDescent="0.3"/>
    <row r="3" spans="1:9" ht="84.75" thickBot="1" x14ac:dyDescent="0.3">
      <c r="A3" s="6" t="s">
        <v>13</v>
      </c>
      <c r="B3" s="7" t="s">
        <v>14</v>
      </c>
      <c r="C3" s="8" t="s">
        <v>15</v>
      </c>
      <c r="D3" s="7" t="s">
        <v>16</v>
      </c>
      <c r="E3" s="7" t="s">
        <v>17</v>
      </c>
      <c r="F3" s="7" t="s">
        <v>35</v>
      </c>
      <c r="G3" s="9" t="s">
        <v>57</v>
      </c>
      <c r="H3" s="10" t="s">
        <v>42</v>
      </c>
      <c r="I3" s="10" t="s">
        <v>43</v>
      </c>
    </row>
    <row r="4" spans="1:9" ht="30.75" thickBot="1" x14ac:dyDescent="0.3">
      <c r="A4" s="11" t="s">
        <v>10</v>
      </c>
      <c r="B4" s="12">
        <v>2006</v>
      </c>
      <c r="C4" s="13" t="s">
        <v>31</v>
      </c>
      <c r="D4" s="14" t="s">
        <v>11</v>
      </c>
      <c r="E4" s="12" t="s">
        <v>2</v>
      </c>
      <c r="F4" s="12" t="s">
        <v>3</v>
      </c>
      <c r="G4" s="15">
        <f>2392+2288+7674+401+23972+2996+125</f>
        <v>39848</v>
      </c>
      <c r="H4" s="15" t="s">
        <v>41</v>
      </c>
      <c r="I4" s="15" t="s">
        <v>41</v>
      </c>
    </row>
    <row r="5" spans="1:9" ht="30.75" thickBot="1" x14ac:dyDescent="0.3">
      <c r="A5" s="11" t="s">
        <v>10</v>
      </c>
      <c r="B5" s="12">
        <v>2006</v>
      </c>
      <c r="C5" s="13" t="s">
        <v>31</v>
      </c>
      <c r="D5" s="14" t="s">
        <v>12</v>
      </c>
      <c r="E5" s="12" t="s">
        <v>2</v>
      </c>
      <c r="F5" s="12" t="s">
        <v>3</v>
      </c>
      <c r="G5" s="15">
        <f>2080+3393+103</f>
        <v>5576</v>
      </c>
      <c r="H5" s="15" t="s">
        <v>41</v>
      </c>
      <c r="I5" s="15" t="s">
        <v>41</v>
      </c>
    </row>
    <row r="6" spans="1:9" ht="30.75" thickBot="1" x14ac:dyDescent="0.3">
      <c r="A6" s="11" t="s">
        <v>10</v>
      </c>
      <c r="B6" s="12">
        <v>2011</v>
      </c>
      <c r="C6" s="13" t="s">
        <v>31</v>
      </c>
      <c r="D6" s="14" t="s">
        <v>25</v>
      </c>
      <c r="E6" s="12" t="s">
        <v>26</v>
      </c>
      <c r="F6" s="12" t="s">
        <v>3</v>
      </c>
      <c r="G6" s="15">
        <f>3120+2080+2250+485</f>
        <v>7935</v>
      </c>
      <c r="H6" s="15" t="s">
        <v>41</v>
      </c>
      <c r="I6" s="15" t="s">
        <v>41</v>
      </c>
    </row>
    <row r="7" spans="1:9" ht="27" thickBot="1" x14ac:dyDescent="0.3">
      <c r="A7" s="16" t="s">
        <v>0</v>
      </c>
      <c r="B7" s="17">
        <v>41089</v>
      </c>
      <c r="C7" s="45" t="s">
        <v>30</v>
      </c>
      <c r="D7" s="18" t="s">
        <v>1</v>
      </c>
      <c r="E7" s="19" t="s">
        <v>2</v>
      </c>
      <c r="F7" s="19" t="s">
        <v>3</v>
      </c>
      <c r="G7" s="20">
        <f>884+91+842+520+1040+233+520</f>
        <v>4130</v>
      </c>
      <c r="H7" s="15" t="s">
        <v>41</v>
      </c>
      <c r="I7" s="15" t="s">
        <v>41</v>
      </c>
    </row>
    <row r="8" spans="1:9" ht="27" thickBot="1" x14ac:dyDescent="0.3">
      <c r="A8" s="11" t="s">
        <v>0</v>
      </c>
      <c r="B8" s="21">
        <v>41620</v>
      </c>
      <c r="C8" s="28" t="s">
        <v>30</v>
      </c>
      <c r="D8" s="14" t="s">
        <v>4</v>
      </c>
      <c r="E8" s="12" t="s">
        <v>2</v>
      </c>
      <c r="F8" s="12" t="s">
        <v>3</v>
      </c>
      <c r="G8" s="15">
        <f>520+950+5647+84+4160+2912+40+2184</f>
        <v>16497</v>
      </c>
      <c r="H8" s="15" t="s">
        <v>41</v>
      </c>
      <c r="I8" s="15" t="s">
        <v>41</v>
      </c>
    </row>
    <row r="9" spans="1:9" ht="27" thickBot="1" x14ac:dyDescent="0.3">
      <c r="A9" s="11" t="s">
        <v>0</v>
      </c>
      <c r="B9" s="21">
        <v>41443</v>
      </c>
      <c r="C9" s="28" t="s">
        <v>30</v>
      </c>
      <c r="D9" s="14" t="s">
        <v>5</v>
      </c>
      <c r="E9" s="12" t="s">
        <v>2</v>
      </c>
      <c r="F9" s="12" t="s">
        <v>3</v>
      </c>
      <c r="G9" s="15">
        <f>520+84+1903+338+3328+212+260</f>
        <v>6645</v>
      </c>
      <c r="H9" s="15" t="s">
        <v>41</v>
      </c>
      <c r="I9" s="15" t="s">
        <v>41</v>
      </c>
    </row>
    <row r="10" spans="1:9" ht="27" thickBot="1" x14ac:dyDescent="0.3">
      <c r="A10" s="11" t="s">
        <v>0</v>
      </c>
      <c r="B10" s="21">
        <v>41425</v>
      </c>
      <c r="C10" s="28" t="s">
        <v>30</v>
      </c>
      <c r="D10" s="14" t="s">
        <v>6</v>
      </c>
      <c r="E10" s="12" t="s">
        <v>2</v>
      </c>
      <c r="F10" s="12" t="s">
        <v>3</v>
      </c>
      <c r="G10" s="15">
        <f>312+14+2152+1040+30+1955+338+561+536</f>
        <v>6938</v>
      </c>
      <c r="H10" s="15" t="s">
        <v>41</v>
      </c>
      <c r="I10" s="15" t="s">
        <v>41</v>
      </c>
    </row>
    <row r="11" spans="1:9" ht="27" thickBot="1" x14ac:dyDescent="0.3">
      <c r="A11" s="11" t="s">
        <v>0</v>
      </c>
      <c r="B11" s="21">
        <v>41738</v>
      </c>
      <c r="C11" s="28" t="s">
        <v>30</v>
      </c>
      <c r="D11" s="14" t="s">
        <v>7</v>
      </c>
      <c r="E11" s="12" t="str">
        <f>+E10</f>
        <v>In corso</v>
      </c>
      <c r="F11" s="15" t="str">
        <f>+F10</f>
        <v>Determinabile a consuntivo</v>
      </c>
      <c r="G11" s="15">
        <f>780+91</f>
        <v>871</v>
      </c>
      <c r="H11" s="15" t="s">
        <v>41</v>
      </c>
      <c r="I11" s="15" t="s">
        <v>41</v>
      </c>
    </row>
    <row r="12" spans="1:9" ht="27" thickBot="1" x14ac:dyDescent="0.3">
      <c r="A12" s="11" t="s">
        <v>0</v>
      </c>
      <c r="B12" s="21">
        <v>41800</v>
      </c>
      <c r="C12" s="28" t="s">
        <v>30</v>
      </c>
      <c r="D12" s="14" t="s">
        <v>8</v>
      </c>
      <c r="E12" s="12" t="s">
        <v>52</v>
      </c>
      <c r="F12" s="23">
        <f>+G12</f>
        <v>28704</v>
      </c>
      <c r="G12" s="15">
        <f>6136+2496+6552+2194+2184+5356+3786</f>
        <v>28704</v>
      </c>
      <c r="H12" s="15" t="s">
        <v>41</v>
      </c>
      <c r="I12" s="15" t="s">
        <v>41</v>
      </c>
    </row>
    <row r="13" spans="1:9" ht="27" thickBot="1" x14ac:dyDescent="0.3">
      <c r="A13" s="11" t="s">
        <v>0</v>
      </c>
      <c r="B13" s="21">
        <v>41946</v>
      </c>
      <c r="C13" s="28" t="s">
        <v>30</v>
      </c>
      <c r="D13" s="14" t="s">
        <v>9</v>
      </c>
      <c r="E13" s="12" t="s">
        <v>2</v>
      </c>
      <c r="F13" s="15" t="str">
        <f>+F11</f>
        <v>Determinabile a consuntivo</v>
      </c>
      <c r="G13" s="15">
        <f>2185+406+3012+312</f>
        <v>5915</v>
      </c>
      <c r="H13" s="15" t="s">
        <v>41</v>
      </c>
      <c r="I13" s="15" t="s">
        <v>41</v>
      </c>
    </row>
    <row r="14" spans="1:9" ht="27" thickBot="1" x14ac:dyDescent="0.3">
      <c r="A14" s="11" t="s">
        <v>0</v>
      </c>
      <c r="B14" s="21">
        <v>41988</v>
      </c>
      <c r="C14" s="28" t="s">
        <v>30</v>
      </c>
      <c r="D14" s="14" t="s">
        <v>29</v>
      </c>
      <c r="E14" s="12" t="s">
        <v>26</v>
      </c>
      <c r="F14" s="15" t="str">
        <f>+F13</f>
        <v>Determinabile a consuntivo</v>
      </c>
      <c r="G14" s="15">
        <v>1430</v>
      </c>
      <c r="H14" s="15" t="s">
        <v>41</v>
      </c>
      <c r="I14" s="15" t="s">
        <v>41</v>
      </c>
    </row>
    <row r="15" spans="1:9" s="24" customFormat="1" ht="99" customHeight="1" thickBot="1" x14ac:dyDescent="0.3">
      <c r="A15" s="48" t="s">
        <v>20</v>
      </c>
      <c r="B15" s="49">
        <v>41774</v>
      </c>
      <c r="C15" s="54" t="s">
        <v>54</v>
      </c>
      <c r="D15" s="50" t="s">
        <v>32</v>
      </c>
      <c r="E15" s="51">
        <v>2014</v>
      </c>
      <c r="F15" s="52">
        <v>312</v>
      </c>
      <c r="G15" s="53">
        <f>+F15</f>
        <v>312</v>
      </c>
      <c r="H15" s="53" t="s">
        <v>41</v>
      </c>
      <c r="I15" s="53" t="s">
        <v>41</v>
      </c>
    </row>
    <row r="16" spans="1:9" ht="27" thickBot="1" x14ac:dyDescent="0.3">
      <c r="A16" s="11" t="s">
        <v>21</v>
      </c>
      <c r="B16" s="21">
        <v>41746</v>
      </c>
      <c r="C16" s="46" t="s">
        <v>38</v>
      </c>
      <c r="D16" s="14" t="s">
        <v>33</v>
      </c>
      <c r="E16" s="12">
        <v>2014</v>
      </c>
      <c r="F16" s="25">
        <v>416</v>
      </c>
      <c r="G16" s="15">
        <f>+F16</f>
        <v>416</v>
      </c>
      <c r="H16" s="15" t="s">
        <v>41</v>
      </c>
      <c r="I16" s="15" t="s">
        <v>41</v>
      </c>
    </row>
    <row r="17" spans="1:9" ht="27" thickBot="1" x14ac:dyDescent="0.3">
      <c r="A17" s="11" t="s">
        <v>23</v>
      </c>
      <c r="B17" s="21">
        <v>41957</v>
      </c>
      <c r="C17" s="47" t="s">
        <v>37</v>
      </c>
      <c r="D17" s="14" t="s">
        <v>24</v>
      </c>
      <c r="E17" s="12">
        <v>2014</v>
      </c>
      <c r="F17" s="26">
        <v>3328</v>
      </c>
      <c r="G17" s="15">
        <f>+F17</f>
        <v>3328</v>
      </c>
      <c r="H17" s="15" t="s">
        <v>41</v>
      </c>
      <c r="I17" s="15" t="s">
        <v>41</v>
      </c>
    </row>
    <row r="18" spans="1:9" ht="30.75" thickBot="1" x14ac:dyDescent="0.3">
      <c r="A18" s="11" t="s">
        <v>40</v>
      </c>
      <c r="B18" s="21">
        <v>41974</v>
      </c>
      <c r="C18" s="13" t="s">
        <v>36</v>
      </c>
      <c r="D18" s="14" t="s">
        <v>55</v>
      </c>
      <c r="E18" s="12">
        <v>2014</v>
      </c>
      <c r="F18" s="25">
        <v>1708</v>
      </c>
      <c r="G18" s="15">
        <f>+F18</f>
        <v>1708</v>
      </c>
      <c r="H18" s="15" t="s">
        <v>41</v>
      </c>
      <c r="I18" s="15" t="s">
        <v>41</v>
      </c>
    </row>
    <row r="19" spans="1:9" ht="27" thickBot="1" x14ac:dyDescent="0.3">
      <c r="A19" s="11" t="s">
        <v>18</v>
      </c>
      <c r="B19" s="21">
        <v>41891</v>
      </c>
      <c r="C19" s="22" t="s">
        <v>38</v>
      </c>
      <c r="D19" s="14" t="s">
        <v>19</v>
      </c>
      <c r="E19" s="12">
        <v>2014</v>
      </c>
      <c r="F19" s="27">
        <v>5000</v>
      </c>
      <c r="G19" s="15">
        <v>5000</v>
      </c>
      <c r="H19" s="15" t="s">
        <v>41</v>
      </c>
      <c r="I19" s="15" t="s">
        <v>41</v>
      </c>
    </row>
    <row r="20" spans="1:9" ht="27" thickBot="1" x14ac:dyDescent="0.3">
      <c r="A20" s="11" t="s">
        <v>22</v>
      </c>
      <c r="B20" s="21">
        <v>41901</v>
      </c>
      <c r="C20" s="22" t="s">
        <v>38</v>
      </c>
      <c r="D20" s="14" t="s">
        <v>27</v>
      </c>
      <c r="E20" s="12">
        <v>2014</v>
      </c>
      <c r="F20" s="27">
        <v>500</v>
      </c>
      <c r="G20" s="15">
        <v>500</v>
      </c>
      <c r="H20" s="15" t="s">
        <v>41</v>
      </c>
      <c r="I20" s="15" t="s">
        <v>41</v>
      </c>
    </row>
    <row r="21" spans="1:9" ht="27" thickBot="1" x14ac:dyDescent="0.3">
      <c r="A21" s="11" t="s">
        <v>22</v>
      </c>
      <c r="B21" s="21">
        <v>41995</v>
      </c>
      <c r="C21" s="22" t="s">
        <v>38</v>
      </c>
      <c r="D21" s="14" t="s">
        <v>28</v>
      </c>
      <c r="E21" s="12">
        <v>2014</v>
      </c>
      <c r="F21" s="27">
        <v>500</v>
      </c>
      <c r="G21" s="15">
        <v>500</v>
      </c>
      <c r="H21" s="15" t="s">
        <v>41</v>
      </c>
      <c r="I21" s="15" t="s">
        <v>41</v>
      </c>
    </row>
    <row r="22" spans="1:9" ht="27" thickBot="1" x14ac:dyDescent="0.3">
      <c r="A22" s="11" t="s">
        <v>0</v>
      </c>
      <c r="B22" s="21">
        <v>42303</v>
      </c>
      <c r="C22" s="28" t="s">
        <v>30</v>
      </c>
      <c r="D22" s="14" t="s">
        <v>34</v>
      </c>
      <c r="E22" s="12" t="s">
        <v>53</v>
      </c>
      <c r="F22" s="25">
        <f>4034+2725</f>
        <v>6759</v>
      </c>
      <c r="G22" s="15">
        <f>1123+1285+1602+24+2725</f>
        <v>6759</v>
      </c>
      <c r="H22" s="15" t="s">
        <v>41</v>
      </c>
      <c r="I22" s="15" t="s">
        <v>41</v>
      </c>
    </row>
    <row r="23" spans="1:9" s="24" customFormat="1" ht="26.25" thickBot="1" x14ac:dyDescent="0.25">
      <c r="A23" s="29" t="s">
        <v>51</v>
      </c>
      <c r="B23" s="30">
        <v>42338</v>
      </c>
      <c r="C23" s="31" t="s">
        <v>38</v>
      </c>
      <c r="D23" s="32" t="s">
        <v>50</v>
      </c>
      <c r="E23" s="33">
        <v>2015</v>
      </c>
      <c r="F23" s="34">
        <v>300</v>
      </c>
      <c r="G23" s="35">
        <v>300</v>
      </c>
      <c r="H23" s="15" t="s">
        <v>41</v>
      </c>
      <c r="I23" s="15" t="s">
        <v>41</v>
      </c>
    </row>
    <row r="24" spans="1:9" s="44" customFormat="1" ht="30.75" thickBot="1" x14ac:dyDescent="0.3">
      <c r="A24" s="36" t="s">
        <v>45</v>
      </c>
      <c r="B24" s="37">
        <v>42657</v>
      </c>
      <c r="C24" s="38" t="s">
        <v>38</v>
      </c>
      <c r="D24" s="39" t="s">
        <v>46</v>
      </c>
      <c r="E24" s="40">
        <v>2016</v>
      </c>
      <c r="F24" s="41">
        <v>3848</v>
      </c>
      <c r="G24" s="41">
        <v>3848</v>
      </c>
      <c r="H24" s="42" t="s">
        <v>47</v>
      </c>
      <c r="I24" s="43" t="s">
        <v>47</v>
      </c>
    </row>
    <row r="25" spans="1:9" ht="27" thickBot="1" x14ac:dyDescent="0.3">
      <c r="A25" s="11" t="s">
        <v>0</v>
      </c>
      <c r="B25" s="21">
        <v>42416</v>
      </c>
      <c r="C25" s="28" t="s">
        <v>30</v>
      </c>
      <c r="D25" s="14" t="s">
        <v>48</v>
      </c>
      <c r="E25" s="12" t="s">
        <v>2</v>
      </c>
      <c r="F25" s="12" t="s">
        <v>3</v>
      </c>
      <c r="G25" s="15">
        <f>598+1664+1980+1966+239</f>
        <v>6447</v>
      </c>
      <c r="H25" s="15" t="s">
        <v>41</v>
      </c>
      <c r="I25" s="15" t="s">
        <v>41</v>
      </c>
    </row>
    <row r="26" spans="1:9" ht="27" thickBot="1" x14ac:dyDescent="0.3">
      <c r="A26" s="11" t="s">
        <v>0</v>
      </c>
      <c r="B26" s="21">
        <v>42473</v>
      </c>
      <c r="C26" s="28" t="s">
        <v>30</v>
      </c>
      <c r="D26" s="14" t="s">
        <v>49</v>
      </c>
      <c r="E26" s="12" t="s">
        <v>2</v>
      </c>
      <c r="F26" s="12" t="s">
        <v>3</v>
      </c>
      <c r="G26" s="15">
        <v>1144</v>
      </c>
      <c r="H26" s="15" t="s">
        <v>41</v>
      </c>
      <c r="I26" s="15" t="s">
        <v>41</v>
      </c>
    </row>
    <row r="27" spans="1:9" x14ac:dyDescent="0.25">
      <c r="G27" s="5" t="s">
        <v>39</v>
      </c>
    </row>
    <row r="28" spans="1:9" x14ac:dyDescent="0.25">
      <c r="A28" s="2" t="s">
        <v>56</v>
      </c>
      <c r="G28" s="5" t="s">
        <v>39</v>
      </c>
    </row>
  </sheetData>
  <mergeCells count="1">
    <mergeCell ref="A1:I1"/>
  </mergeCells>
  <hyperlinks>
    <hyperlink ref="C7" r:id="rId1" xr:uid="{00000000-0004-0000-0000-000000000000}"/>
    <hyperlink ref="C4" r:id="rId2" xr:uid="{00000000-0004-0000-0000-000001000000}"/>
    <hyperlink ref="C17" r:id="rId3" xr:uid="{00000000-0004-0000-0000-000002000000}"/>
    <hyperlink ref="C6" r:id="rId4" xr:uid="{00000000-0004-0000-0000-000004000000}"/>
    <hyperlink ref="C5" r:id="rId5" xr:uid="{00000000-0004-0000-0000-000005000000}"/>
    <hyperlink ref="C18" r:id="rId6" xr:uid="{00000000-0004-0000-0000-000006000000}"/>
    <hyperlink ref="C25" r:id="rId7" xr:uid="{00000000-0004-0000-0000-000008000000}"/>
    <hyperlink ref="C26" r:id="rId8" xr:uid="{00000000-0004-0000-0000-000009000000}"/>
    <hyperlink ref="C22" r:id="rId9" xr:uid="{87A851A1-2D81-44F8-BA78-4C9119B842EB}"/>
    <hyperlink ref="C8" r:id="rId10" xr:uid="{2A9D7DF5-5ADC-40FD-A21E-71425ADF0A49}"/>
    <hyperlink ref="C9" r:id="rId11" xr:uid="{73CAA48C-B48D-44A2-B64B-A8F6527DD540}"/>
    <hyperlink ref="C10" r:id="rId12" xr:uid="{4C7E19D3-166A-418F-A83C-5D8D56F7A8F4}"/>
    <hyperlink ref="C11" r:id="rId13" xr:uid="{39E0669D-7B14-407A-AA61-E0312765E20B}"/>
    <hyperlink ref="C12" r:id="rId14" xr:uid="{37DDE7BF-BA34-4A8B-85B3-F05CC3B25D71}"/>
    <hyperlink ref="C13" r:id="rId15" xr:uid="{A99930E4-C44C-4B9A-A280-2D1C15AB385C}"/>
    <hyperlink ref="C14" r:id="rId16" xr:uid="{523D9B86-6844-480F-9783-A06C1EA14347}"/>
    <hyperlink ref="C15" r:id="rId17" xr:uid="{EA1BFCD2-59FA-418C-BD07-9DD55DB57DDC}"/>
  </hyperlinks>
  <pageMargins left="0.7" right="0.7" top="0.75" bottom="0.75" header="0.3" footer="0.3"/>
  <pageSetup paperSize="9" scale="50" orientation="portrait"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 31-12-2018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Marilena Didio</dc:creator>
  <cp:lastModifiedBy>Alice Gianotti</cp:lastModifiedBy>
  <cp:lastPrinted>2019-06-27T07:22:22Z</cp:lastPrinted>
  <dcterms:created xsi:type="dcterms:W3CDTF">2016-01-15T11:43:13Z</dcterms:created>
  <dcterms:modified xsi:type="dcterms:W3CDTF">2019-07-10T09:15:08Z</dcterms:modified>
</cp:coreProperties>
</file>